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T9" i="1"/>
  <c r="S8" i="1"/>
  <c r="K11" i="1" l="1"/>
  <c r="N11" i="1" l="1"/>
  <c r="Q8" i="1" l="1"/>
  <c r="T8" i="1" l="1"/>
  <c r="M11" i="1"/>
  <c r="X8" i="1" l="1"/>
  <c r="Y8" i="1" s="1"/>
  <c r="O11" i="1"/>
  <c r="W11" i="1" l="1"/>
  <c r="V11" i="1" l="1"/>
  <c r="R11" i="1"/>
  <c r="Q9" i="1"/>
  <c r="S9" i="1" l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<sst xmlns="http://schemas.openxmlformats.org/spreadsheetml/2006/main" count="37" uniqueCount="37">
  <si>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</si>
  <si>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</si>
  <si>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</si>
  <si>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</si>
  <si>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</si>
  <si>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</si>
  <si>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</si>
  <si>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</si>
  <si>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</si>
  <si>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</si>
  <si>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</si>
  <si>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</si>
  <si>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</si>
  <si>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</si>
  <si>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</si>
  <si>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</si>
  <si>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</si>
  <si>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</si>
  <si>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</si>
  <si>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</si>
  <si>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</si>
  <si>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</si>
  <si>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</si>
  <si>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</si>
  <si>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</si>
  <si>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</si>
  <si>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</si>
  <si>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</si>
  <si>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</si>
  <si>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</si>
  <si>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</si>
  <si>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</si>
  <si>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</si>
  <si>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</si>
  <si>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</si>
  <si>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Перерахунок за минулі періоди</t>
  </si>
  <si>
    <t>За 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</si>
</sst>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center" vertical="center" textRotation="90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4" zoomScale="120" zoomScaleNormal="120" zoomScaleSheetLayoutView="100" workbookViewId="0">
      <selection activeCell="X10" sqref="X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3" t="s">
        <v>35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20</v>
      </c>
      <c r="F8" s="17"/>
      <c r="G8" s="3">
        <v>44942.6</v>
      </c>
      <c r="H8" s="3">
        <v>495.65</v>
      </c>
      <c r="I8" s="3">
        <v>13482.78</v>
      </c>
      <c r="J8" s="3">
        <v>0</v>
      </c>
      <c r="K8" s="12">
        <v>0</v>
      </c>
      <c r="L8" s="3">
        <v>115.85</v>
      </c>
      <c r="M8" s="3">
        <v>0</v>
      </c>
      <c r="N8" s="3">
        <v>0</v>
      </c>
      <c r="O8" s="3">
        <v>27693.05</v>
      </c>
      <c r="P8" s="3">
        <v>38814.68</v>
      </c>
      <c r="Q8" s="3">
        <f>SUM(G8:P8)</f>
        <v>125544.60999999999</v>
      </c>
      <c r="R8" s="3">
        <v>15800</v>
      </c>
      <c r="S8" s="3">
        <f>ROUND((Q8)*0.18,2)</f>
        <v>22598.03</v>
      </c>
      <c r="T8" s="3">
        <f>ROUND((Q8)*5%,2)</f>
        <v>6277.23</v>
      </c>
      <c r="U8" s="3">
        <v>0</v>
      </c>
      <c r="V8" s="3">
        <v>0</v>
      </c>
      <c r="W8" s="3">
        <v>21323.65</v>
      </c>
      <c r="X8" s="3">
        <f>SUM(R8:W8)</f>
        <v>65998.91</v>
      </c>
      <c r="Y8" s="3">
        <f>Q8-X8</f>
        <v>59545.699999999983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18</v>
      </c>
      <c r="F9" s="17"/>
      <c r="G9" s="3">
        <v>38426.080000000002</v>
      </c>
      <c r="H9" s="3">
        <v>582.61</v>
      </c>
      <c r="I9" s="3">
        <v>11527.82</v>
      </c>
      <c r="J9" s="3">
        <v>0</v>
      </c>
      <c r="K9" s="3">
        <v>0</v>
      </c>
      <c r="L9" s="3">
        <v>104.27</v>
      </c>
      <c r="M9" s="3">
        <v>29131.58</v>
      </c>
      <c r="N9" s="3">
        <v>0</v>
      </c>
      <c r="O9" s="3">
        <v>0</v>
      </c>
      <c r="P9" s="3">
        <v>36874.1</v>
      </c>
      <c r="Q9" s="3">
        <f>SUM(G9:P9)</f>
        <v>116646.45999999999</v>
      </c>
      <c r="R9" s="3">
        <v>21500</v>
      </c>
      <c r="S9" s="3">
        <f>ROUND((Q9)*0.18,2)</f>
        <v>20996.36</v>
      </c>
      <c r="T9" s="3">
        <f>ROUND((Q9)*5%,2)+0.01</f>
        <v>5832.33</v>
      </c>
      <c r="U9" s="3">
        <v>0</v>
      </c>
      <c r="V9" s="3">
        <v>0</v>
      </c>
      <c r="W9" s="3">
        <v>22431.32</v>
      </c>
      <c r="X9" s="3">
        <f>SUM(R9:W9)</f>
        <v>70760.010000000009</v>
      </c>
      <c r="Y9" s="3">
        <f t="shared" ref="Y9:Y10" si="0">Q9-X9</f>
        <v>45886.449999999983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23</v>
      </c>
      <c r="F10" s="17"/>
      <c r="G10" s="3">
        <v>49100</v>
      </c>
      <c r="H10" s="3">
        <v>800</v>
      </c>
      <c r="I10" s="3">
        <v>14730</v>
      </c>
      <c r="J10" s="3">
        <v>0</v>
      </c>
      <c r="K10" s="3">
        <v>0</v>
      </c>
      <c r="L10" s="3">
        <v>133.22999999999999</v>
      </c>
      <c r="M10" s="3">
        <v>0</v>
      </c>
      <c r="N10" s="3">
        <v>0</v>
      </c>
      <c r="O10" s="3">
        <v>0</v>
      </c>
      <c r="P10" s="3">
        <v>36874.1</v>
      </c>
      <c r="Q10" s="3">
        <f>SUM(G10:P10)</f>
        <v>101637.33</v>
      </c>
      <c r="R10" s="3">
        <v>21500</v>
      </c>
      <c r="S10" s="3">
        <f>ROUND((Q10)*0.18,2)</f>
        <v>18294.72</v>
      </c>
      <c r="T10" s="3">
        <f t="shared" ref="T10" si="1">ROUND((Q10)*5%,2)</f>
        <v>5081.87</v>
      </c>
      <c r="U10" s="3">
        <v>0</v>
      </c>
      <c r="V10" s="3">
        <v>50</v>
      </c>
      <c r="W10" s="3">
        <v>0</v>
      </c>
      <c r="X10" s="3">
        <f>SUM(R10:W10)</f>
        <v>44926.590000000004</v>
      </c>
      <c r="Y10" s="3">
        <f t="shared" si="0"/>
        <v>56710.74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132468.68</v>
      </c>
      <c r="H11" s="2">
        <f t="shared" si="2"/>
        <v>1878.26</v>
      </c>
      <c r="I11" s="2">
        <f t="shared" si="2"/>
        <v>39740.6</v>
      </c>
      <c r="J11" s="2">
        <f t="shared" si="2"/>
        <v>0</v>
      </c>
      <c r="K11" s="2">
        <f t="shared" si="2"/>
        <v>0</v>
      </c>
      <c r="L11" s="2">
        <f t="shared" si="2"/>
        <v>353.35</v>
      </c>
      <c r="M11" s="2">
        <f t="shared" si="2"/>
        <v>29131.58</v>
      </c>
      <c r="N11" s="2">
        <f t="shared" si="2"/>
        <v>0</v>
      </c>
      <c r="O11" s="2">
        <f t="shared" si="2"/>
        <v>27693.05</v>
      </c>
      <c r="P11" s="2">
        <f t="shared" si="2"/>
        <v>112562.88</v>
      </c>
      <c r="Q11" s="2">
        <f t="shared" si="2"/>
        <v>343828.39999999997</v>
      </c>
      <c r="R11" s="2">
        <f t="shared" si="2"/>
        <v>58800</v>
      </c>
      <c r="S11" s="2">
        <f>SUM(S8:S10)</f>
        <v>61889.11</v>
      </c>
      <c r="T11" s="2">
        <f t="shared" si="2"/>
        <v>17191.43</v>
      </c>
      <c r="U11" s="2">
        <f t="shared" si="2"/>
        <v>0</v>
      </c>
      <c r="V11" s="2">
        <f t="shared" si="2"/>
        <v>50</v>
      </c>
      <c r="W11" s="2">
        <f t="shared" si="2"/>
        <v>43754.97</v>
      </c>
      <c r="X11" s="2">
        <f t="shared" si="2"/>
        <v>181685.51</v>
      </c>
      <c r="Y11" s="2">
        <f t="shared" si="2"/>
        <v>162142.88999999996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2025-12-31T07:56:40Z</dcterms:modified>
</cp:coreProperties>
</file>